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printerSettings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21-Trade Zero\Version 00\02 - Published\"/>
    </mc:Choice>
  </mc:AlternateContent>
  <xr:revisionPtr revIDLastSave="0" documentId="13_ncr:1_{08241297-48D0-4F7A-A5E9-0F3A88B7D74F}" xr6:coauthVersionLast="47" xr6:coauthVersionMax="47" xr10:uidLastSave="{00000000-0000-0000-0000-000000000000}"/>
  <bookViews>
    <workbookView xWindow="-120" yWindow="-120" windowWidth="20730" windowHeight="11160" activeTab="1" xr2:uid="{58941CB7-B0F3-48D8-85A3-B7319B23680C}"/>
  </bookViews>
  <sheets>
    <sheet name="USER GUIDE" sheetId="11" r:id="rId1"/>
    <sheet name="CONVERTER" sheetId="14" r:id="rId2"/>
    <sheet name="Sheet1" sheetId="15" r:id="rId3"/>
  </sheets>
  <definedNames>
    <definedName name="_xlnm._FilterDatabase" localSheetId="2" hidden="1">Sheet1!$I$52:$Q$7909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5" i="14" l="1"/>
  <c r="P7" i="14" l="1"/>
  <c r="X7" i="14" s="1"/>
  <c r="P6" i="14"/>
  <c r="X6" i="14" s="1"/>
  <c r="G7" i="14"/>
  <c r="AA7" i="14" s="1"/>
  <c r="G6" i="14"/>
  <c r="AA6" i="14" s="1"/>
  <c r="L7" i="14"/>
  <c r="AF7" i="14" s="1"/>
  <c r="L6" i="14"/>
  <c r="AF6" i="14" s="1"/>
  <c r="Y7" i="14"/>
  <c r="Z7" i="14"/>
  <c r="Z6" i="14"/>
  <c r="Y6" i="14"/>
  <c r="W7" i="14"/>
  <c r="W6" i="14"/>
  <c r="F1" i="14"/>
  <c r="F3" i="14"/>
  <c r="M7" i="14" l="1"/>
  <c r="F2" i="14" l="1"/>
  <c r="E6" i="14" l="1"/>
  <c r="AJ2" i="11"/>
  <c r="B7" i="14" l="1"/>
  <c r="E7" i="14" l="1"/>
  <c r="AP5" i="14"/>
  <c r="AB6" i="14" l="1"/>
  <c r="AD6" i="14"/>
  <c r="AE6" i="14"/>
  <c r="AC6" i="14"/>
  <c r="AB7" i="14"/>
  <c r="AE7" i="14"/>
  <c r="AD7" i="14"/>
  <c r="AC7" i="14"/>
  <c r="I1" i="14" l="1"/>
  <c r="G1" i="14"/>
</calcChain>
</file>

<file path=xl/sharedStrings.xml><?xml version="1.0" encoding="utf-8"?>
<sst xmlns="http://schemas.openxmlformats.org/spreadsheetml/2006/main" count="46" uniqueCount="45">
  <si>
    <t>User Guide</t>
  </si>
  <si>
    <t>STEP 1:</t>
  </si>
  <si>
    <t>STEP 2:</t>
  </si>
  <si>
    <t>STEP 3:</t>
  </si>
  <si>
    <t>STEP 4: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</si>
  <si>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</si>
  <si>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</si>
  <si>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</si>
  <si>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</si>
  <si>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</si>
  <si>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</si>
  <si>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</si>
  <si>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Paste your trade data in your Trading Journal</t>
  </si>
  <si>
    <t>match</t>
  </si>
  <si>
    <t>28/04/20</t>
  </si>
  <si>
    <t>No.</t>
  </si>
  <si>
    <t>V.0</t>
  </si>
  <si>
    <r>
      <t xml:space="preserve">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CONVERTER sheet.</t>
    </r>
  </si>
  <si>
    <t>shares</t>
  </si>
  <si>
    <t>price</t>
  </si>
  <si>
    <t>action</t>
  </si>
  <si>
    <t>stock</t>
  </si>
  <si>
    <t>date</t>
  </si>
  <si>
    <t>DATE</t>
  </si>
  <si>
    <t>STOCK</t>
  </si>
  <si>
    <t>ACTION</t>
  </si>
  <si>
    <t>PRICE</t>
  </si>
  <si>
    <t>SHARES</t>
  </si>
  <si>
    <t>FEES</t>
  </si>
  <si>
    <t>combine</t>
  </si>
  <si>
    <t>unique</t>
  </si>
  <si>
    <t>matach</t>
  </si>
  <si>
    <t>Go to "CONVERTER" sheet and click "SELECT SOURCE FILE", locate the file, and click OK</t>
  </si>
  <si>
    <t>You can check out the sample of our trading journal at rocketsheets.com, contact us or visit our website for more info.</t>
  </si>
  <si>
    <t>Date/Time</t>
  </si>
  <si>
    <t>T. Price</t>
  </si>
  <si>
    <t>Comm/Fee</t>
  </si>
  <si>
    <t>symbol</t>
  </si>
  <si>
    <t>quantity</t>
  </si>
  <si>
    <t>Code</t>
  </si>
  <si>
    <t>basis</t>
  </si>
  <si>
    <t>Developed by rocketsheets.com, TradeZero Ledger Converter v.0</t>
  </si>
  <si>
    <t>Download your TradeHistory csv file from your broker.</t>
  </si>
  <si>
    <t>D:\00-SPREADSHEET\02 - FREE EXCELS PRODUCTS\21-Trade Zero\Version 00\04 - Sample Ledger\sample ledger\TradeHistory20201007053105.csv</t>
  </si>
  <si>
    <t>TradeHistory20201007053105.csv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</si>
</sst>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0.0000%"/>
    <numFmt numFmtId="167" formatCode="0.000"/>
    <numFmt numFmtId="168" formatCode="mm/dd/yy\ hh:mm:ss"/>
    <numFmt numFmtId="169" formatCode="_(* #,##0.00000_);_(* \(#,##0.000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</font>
    <font>
      <sz val="12"/>
      <color theme="0" tint="-0.499984740745262"/>
      <name val="Calibri"/>
      <family val="2"/>
      <scheme val="minor"/>
    </font>
    <font>
      <sz val="8"/>
      <color rgb="FF67737F"/>
      <name val="Arial"/>
      <family val="2"/>
    </font>
    <font>
      <sz val="8"/>
      <color rgb="FF67737F"/>
      <name val="Arial Narrow"/>
      <family val="2"/>
    </font>
    <font>
      <sz val="9"/>
      <color rgb="FFB3BAC1"/>
      <name val="Arial"/>
      <family val="2"/>
    </font>
    <font>
      <b/>
      <sz val="9"/>
      <color rgb="FF02C07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181A20"/>
        <bgColor indexed="64"/>
      </patternFill>
    </fill>
    <fill>
      <patternFill patternType="solid">
        <fgColor rgb="FF2B313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F101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181A20"/>
      </right>
      <top style="thin">
        <color rgb="FF20252C"/>
      </top>
      <bottom style="thin">
        <color rgb="FF20252C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7" fillId="0" borderId="0" applyBorder="0"/>
  </cellStyleXfs>
  <cellXfs count="55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4" fillId="0" borderId="0" xfId="0" applyNumberFormat="1" applyFont="1" applyAlignment="1" applyProtection="1">
      <alignment vertical="top"/>
      <protection hidden="1"/>
    </xf>
    <xf numFmtId="0" fontId="0" fillId="3" borderId="0" xfId="0" applyFill="1" applyProtection="1">
      <protection hidden="1"/>
    </xf>
    <xf numFmtId="0" fontId="15" fillId="3" borderId="0" xfId="0" applyFont="1" applyFill="1" applyAlignment="1" applyProtection="1">
      <alignment vertical="center"/>
      <protection hidden="1"/>
    </xf>
    <xf numFmtId="0" fontId="17" fillId="0" borderId="0" xfId="9"/>
    <xf numFmtId="14" fontId="16" fillId="4" borderId="0" xfId="0" applyNumberFormat="1" applyFont="1" applyFill="1"/>
    <xf numFmtId="166" fontId="0" fillId="0" borderId="0" xfId="7" applyNumberFormat="1" applyFont="1"/>
    <xf numFmtId="0" fontId="0" fillId="0" borderId="0" xfId="0" applyNumberFormat="1" applyProtection="1">
      <protection hidden="1"/>
    </xf>
    <xf numFmtId="0" fontId="14" fillId="0" borderId="0" xfId="0" applyNumberFormat="1" applyFont="1" applyAlignment="1" applyProtection="1">
      <alignment vertical="top"/>
      <protection hidden="1"/>
    </xf>
    <xf numFmtId="0" fontId="0" fillId="0" borderId="0" xfId="0" applyNumberFormat="1"/>
    <xf numFmtId="0" fontId="18" fillId="0" borderId="0" xfId="0" applyFont="1"/>
    <xf numFmtId="0" fontId="20" fillId="2" borderId="0" xfId="0" applyNumberFormat="1" applyFont="1" applyFill="1" applyBorder="1" applyAlignment="1">
      <alignment horizontal="center" vertical="center" wrapText="1"/>
    </xf>
    <xf numFmtId="0" fontId="21" fillId="3" borderId="0" xfId="0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/>
    <xf numFmtId="0" fontId="0" fillId="0" borderId="0" xfId="0" applyAlignment="1" applyProtection="1">
      <alignment horizontal="center"/>
      <protection hidden="1"/>
    </xf>
    <xf numFmtId="0" fontId="0" fillId="0" borderId="0" xfId="0" applyAlignment="1">
      <alignment horizontal="center"/>
    </xf>
    <xf numFmtId="43" fontId="0" fillId="3" borderId="0" xfId="1" applyFont="1" applyFill="1" applyProtection="1">
      <protection hidden="1"/>
    </xf>
    <xf numFmtId="43" fontId="0" fillId="0" borderId="0" xfId="1" applyFont="1" applyProtection="1">
      <protection hidden="1"/>
    </xf>
    <xf numFmtId="43" fontId="0" fillId="0" borderId="0" xfId="1" applyFont="1" applyAlignment="1">
      <alignment horizontal="left"/>
    </xf>
    <xf numFmtId="0" fontId="17" fillId="5" borderId="0" xfId="9" applyFill="1"/>
    <xf numFmtId="0" fontId="19" fillId="0" borderId="0" xfId="0" applyFont="1"/>
    <xf numFmtId="0" fontId="19" fillId="0" borderId="0" xfId="0" applyFont="1" applyProtection="1">
      <protection hidden="1"/>
    </xf>
    <xf numFmtId="168" fontId="0" fillId="0" borderId="0" xfId="0" applyNumberFormat="1"/>
    <xf numFmtId="169" fontId="22" fillId="0" borderId="0" xfId="1" applyNumberFormat="1" applyFont="1"/>
    <xf numFmtId="0" fontId="0" fillId="6" borderId="0" xfId="0" applyFill="1"/>
    <xf numFmtId="0" fontId="0" fillId="5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23" fillId="0" borderId="0" xfId="9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2" xfId="0" applyFill="1" applyBorder="1"/>
    <xf numFmtId="0" fontId="0" fillId="0" borderId="2" xfId="0" applyFill="1" applyBorder="1" applyAlignment="1">
      <alignment horizontal="center"/>
    </xf>
    <xf numFmtId="4" fontId="0" fillId="0" borderId="0" xfId="0" applyNumberFormat="1"/>
    <xf numFmtId="0" fontId="24" fillId="3" borderId="0" xfId="0" applyFont="1" applyFill="1" applyAlignment="1" applyProtection="1">
      <alignment vertical="center"/>
      <protection hidden="1"/>
    </xf>
    <xf numFmtId="0" fontId="25" fillId="7" borderId="0" xfId="0" applyFont="1" applyFill="1" applyAlignment="1" applyProtection="1">
      <alignment horizontal="center" vertical="center" wrapText="1"/>
    </xf>
    <xf numFmtId="0" fontId="26" fillId="7" borderId="0" xfId="0" applyFont="1" applyFill="1" applyAlignment="1" applyProtection="1">
      <alignment horizontal="center" vertical="center" wrapText="1"/>
    </xf>
    <xf numFmtId="14" fontId="27" fillId="8" borderId="3" xfId="8" applyNumberFormat="1" applyFont="1" applyFill="1" applyBorder="1" applyAlignment="1" applyProtection="1">
      <alignment horizontal="center" vertical="center"/>
      <protection hidden="1"/>
    </xf>
    <xf numFmtId="0" fontId="27" fillId="8" borderId="4" xfId="0" applyFont="1" applyFill="1" applyBorder="1" applyAlignment="1" applyProtection="1">
      <alignment horizontal="center" vertical="center"/>
      <protection hidden="1"/>
    </xf>
    <xf numFmtId="0" fontId="28" fillId="8" borderId="4" xfId="8" applyFont="1" applyFill="1" applyBorder="1" applyAlignment="1" applyProtection="1">
      <alignment horizontal="center" vertical="center"/>
      <protection hidden="1"/>
    </xf>
    <xf numFmtId="167" fontId="27" fillId="8" borderId="4" xfId="0" applyNumberFormat="1" applyFont="1" applyFill="1" applyBorder="1" applyAlignment="1" applyProtection="1">
      <alignment vertical="center"/>
      <protection hidden="1"/>
    </xf>
    <xf numFmtId="3" fontId="27" fillId="8" borderId="4" xfId="0" applyNumberFormat="1" applyFont="1" applyFill="1" applyBorder="1" applyAlignment="1" applyProtection="1">
      <alignment vertical="center"/>
      <protection hidden="1"/>
    </xf>
    <xf numFmtId="43" fontId="27" fillId="8" borderId="5" xfId="1" applyFont="1" applyFill="1" applyBorder="1" applyAlignment="1" applyProtection="1">
      <alignment vertical="center"/>
      <protection hidden="1"/>
    </xf>
    <xf numFmtId="0" fontId="5" fillId="2" borderId="0" xfId="0" applyFont="1" applyFill="1" applyAlignment="1">
      <alignment horizontal="center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F84960"/>
      </font>
    </dxf>
  </dxfs>
  <tableStyles count="0" defaultTableStyle="TableStyleMedium2" defaultPivotStyle="PivotStyleLight16"/>
  <colors>
    <mruColors>
      <color rgb="FF2D2D2D"/>
      <color rgb="FF1983B3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microsoft.com/office/2006/relationships/vbaProject" Target="printerSettings.bin"/></Relationships>
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50</xdr:row>
      <xdr:rowOff>95250</xdr:rowOff>
    </xdr:from>
    <xdr:to>
      <xdr:col>11</xdr:col>
      <xdr:colOff>94450</xdr:colOff>
      <xdr:row>63</xdr:row>
      <xdr:rowOff>47402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A9D7D-C35B-4802-A269-589AF639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0001250"/>
          <a:ext cx="6400000" cy="178095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19050</xdr:colOff>
      <xdr:row>74</xdr:row>
      <xdr:rowOff>133350</xdr:rowOff>
    </xdr:from>
    <xdr:to>
      <xdr:col>13</xdr:col>
      <xdr:colOff>238125</xdr:colOff>
      <xdr:row>107</xdr:row>
      <xdr:rowOff>18135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D9B064-8FA7-42F8-A6AE-E43156B1A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839575"/>
          <a:ext cx="7772400" cy="61712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28574</xdr:colOff>
      <xdr:row>9</xdr:row>
      <xdr:rowOff>95250</xdr:rowOff>
    </xdr:from>
    <xdr:to>
      <xdr:col>5</xdr:col>
      <xdr:colOff>400049</xdr:colOff>
      <xdr:row>14</xdr:row>
      <xdr:rowOff>181847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0E3BDF-A12E-FDEE-0EEE-435118A0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4" y="1524000"/>
          <a:ext cx="2809875" cy="9057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19051</xdr:colOff>
      <xdr:row>20</xdr:row>
      <xdr:rowOff>59518</xdr:rowOff>
    </xdr:from>
    <xdr:to>
      <xdr:col>8</xdr:col>
      <xdr:colOff>96110</xdr:colOff>
      <xdr:row>32</xdr:row>
      <xdr:rowOff>247651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FDA2C53-606D-9DF8-AC93-D3A6ABB8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8651" y="3250393"/>
          <a:ext cx="4582384" cy="273130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9525</xdr:colOff>
      <xdr:row>37</xdr:row>
      <xdr:rowOff>152400</xdr:rowOff>
    </xdr:from>
    <xdr:to>
      <xdr:col>16</xdr:col>
      <xdr:colOff>436924</xdr:colOff>
      <xdr:row>43</xdr:row>
      <xdr:rowOff>533185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A8273F2-2132-1D49-4BE1-8EEAFF07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9125" y="6829425"/>
          <a:ext cx="9809524" cy="17238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1739900</xdr:colOff>
      <xdr:row>1</xdr:row>
      <xdr:rowOff>142875</xdr:rowOff>
    </xdr:from>
    <xdr:to>
      <xdr:col>29</xdr:col>
      <xdr:colOff>419100</xdr:colOff>
      <xdr:row>3</xdr:row>
      <xdr:rowOff>57424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670A7B-FB9E-4020-832E-E39AE9D261CC}"/>
            </a:ext>
          </a:extLst>
        </xdr:cNvPr>
        <xdr:cNvSpPr txBox="1"/>
      </xdr:nvSpPr>
      <xdr:spPr>
        <a:xfrm>
          <a:off x="3759200" y="419100"/>
          <a:ext cx="2251075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LEDGER CONVERTER</a:t>
          </a:r>
        </a:p>
      </xdr:txBody>
    </xdr:sp>
    <xdr:clientData/>
  </xdr:twoCellAnchor>
  <xdr:twoCellAnchor editAs="oneCell">
    <xdr:from>
      <xdr:col>26</xdr:col>
      <xdr:colOff>895350</xdr:colOff>
      <xdr:row>1</xdr:row>
      <xdr:rowOff>66675</xdr:rowOff>
    </xdr:from>
    <xdr:to>
      <xdr:col>27</xdr:col>
      <xdr:colOff>180975</xdr:colOff>
      <xdr:row>3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3429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57150</xdr:rowOff>
    </xdr:from>
    <xdr:to>
      <xdr:col>26</xdr:col>
      <xdr:colOff>676275</xdr:colOff>
      <xdr:row>3</xdr:row>
      <xdr:rowOff>121158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45665BB-06F2-4F5A-B55E-3206019B0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33375"/>
          <a:ext cx="1219200" cy="445008"/>
        </a:xfrm>
        <a:prstGeom prst="rect">
          <a:avLst/>
        </a:prstGeom>
      </xdr:spPr>
    </xdr:pic>
    <xdr:clientData/>
  </xdr:twoCellAnchor>
  <xdr:twoCellAnchor>
    <xdr:from>
      <xdr:col>29</xdr:col>
      <xdr:colOff>1076325</xdr:colOff>
      <xdr:row>1</xdr:row>
      <xdr:rowOff>108205</xdr:rowOff>
    </xdr:from>
    <xdr:to>
      <xdr:col>31</xdr:col>
      <xdr:colOff>257175</xdr:colOff>
      <xdr:row>3</xdr:row>
      <xdr:rowOff>110870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D5095AA-2690-4B31-BA5A-B9667A95DFC9}"/>
            </a:ext>
          </a:extLst>
        </xdr:cNvPr>
        <xdr:cNvGrpSpPr/>
      </xdr:nvGrpSpPr>
      <xdr:grpSpPr>
        <a:xfrm>
          <a:off x="6667500" y="384430"/>
          <a:ext cx="2209800" cy="383665"/>
          <a:chOff x="10239375" y="1000125"/>
          <a:chExt cx="2209800" cy="383665"/>
        </a:xfrm>
      </xdr:grpSpPr>
      <xdr:sp macro="[0]!BrowseForSource" textlink="">
        <xdr:nvSpPr>
          <xdr:cNvPr id="12" name="Rectangle: Rounded Corners 11">
            <a:extLst>
              <a:ext uri="{FF2B5EF4-FFF2-40B4-BE49-F238E27FC236}">
                <a16:creationId xmlns:a16="http://schemas.microsoft.com/office/drawing/2014/main" id="{6BBBB4AC-6CE7-48C6-B3CD-A37FDB5ED5EC}"/>
              </a:ext>
            </a:extLst>
          </xdr:cNvPr>
          <xdr:cNvSpPr/>
        </xdr:nvSpPr>
        <xdr:spPr>
          <a:xfrm>
            <a:off x="10239375" y="1000125"/>
            <a:ext cx="2209800" cy="383665"/>
          </a:xfrm>
          <a:prstGeom prst="roundRect">
            <a:avLst>
              <a:gd name="adj" fmla="val 50000"/>
            </a:avLst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latin typeface="Lato" panose="020F0502020204030203" pitchFamily="34" charset="0"/>
                <a:cs typeface="Calibri Light" panose="020F0302020204030204" pitchFamily="34" charset="0"/>
              </a:rPr>
              <a:t>SELECT  SOURCE FILE</a:t>
            </a:r>
          </a:p>
        </xdr:txBody>
      </xdr:sp>
      <xdr:pic macro="[0]!BrowseForSource">
        <xdr:nvPicPr>
          <xdr:cNvPr id="13" name="Picture 12">
            <a:extLst>
              <a:ext uri="{FF2B5EF4-FFF2-40B4-BE49-F238E27FC236}">
                <a16:creationId xmlns:a16="http://schemas.microsoft.com/office/drawing/2014/main" id="{C06104B1-9633-4B4B-9B32-D35DF25362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0"/>
                    </a14:imgEffect>
                    <a14:imgEffect>
                      <a14:brightnessContrast bright="100000" contras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10824" y="1053845"/>
            <a:ext cx="276225" cy="276225"/>
          </a:xfrm>
          <a:prstGeom prst="rect">
            <a:avLst/>
          </a:prstGeom>
        </xdr:spPr>
      </xdr:pic>
    </xdr:grpSp>
    <xdr:clientData/>
  </xdr:twoCellAnchor>
  <xdr:twoCellAnchor editAs="oneCell">
    <xdr:from>
      <xdr:col>31</xdr:col>
      <xdr:colOff>1114425</xdr:colOff>
      <xdr:row>1</xdr:row>
      <xdr:rowOff>104775</xdr:rowOff>
    </xdr:from>
    <xdr:to>
      <xdr:col>31</xdr:col>
      <xdr:colOff>1504950</xdr:colOff>
      <xdr:row>3</xdr:row>
      <xdr:rowOff>114300</xdr:rowOff>
    </xdr:to>
    <xdr:pic macro="[0]!clear1">
      <xdr:nvPicPr>
        <xdr:cNvPr id="14" name="Picture 13">
          <a:extLst>
            <a:ext uri="{FF2B5EF4-FFF2-40B4-BE49-F238E27FC236}">
              <a16:creationId xmlns:a16="http://schemas.microsoft.com/office/drawing/2014/main" id="{ABE5F8E1-6D74-4DD6-9754-508632C41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381000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500062</xdr:colOff>
      <xdr:row>1</xdr:row>
      <xdr:rowOff>114300</xdr:rowOff>
    </xdr:from>
    <xdr:to>
      <xdr:col>31</xdr:col>
      <xdr:colOff>871537</xdr:colOff>
      <xdr:row>3</xdr:row>
      <xdr:rowOff>104775</xdr:rowOff>
    </xdr:to>
    <xdr:pic macro="[0]!copyresult">
      <xdr:nvPicPr>
        <xdr:cNvPr id="15" name="Picture 14">
          <a:extLst>
            <a:ext uri="{FF2B5EF4-FFF2-40B4-BE49-F238E27FC236}">
              <a16:creationId xmlns:a16="http://schemas.microsoft.com/office/drawing/2014/main" id="{2E656091-D19D-4A0D-8B28-E6CAD35E0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7" y="390525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552451</xdr:colOff>
      <xdr:row>1</xdr:row>
      <xdr:rowOff>15193</xdr:rowOff>
    </xdr:from>
    <xdr:to>
      <xdr:col>27</xdr:col>
      <xdr:colOff>1738431</xdr:colOff>
      <xdr:row>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768D09-4937-EEB8-4AF8-BFB53ECFC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1" y="291418"/>
          <a:ext cx="1185980" cy="546782"/>
        </a:xfrm>
        <a:prstGeom prst="rect">
          <a:avLst/>
        </a:prstGeom>
      </xdr:spPr>
    </xdr:pic>
    <xdr:clientData/>
  </xdr:twoCellAnchor>
  <xdr:twoCellAnchor editAs="oneCell">
    <xdr:from>
      <xdr:col>32</xdr:col>
      <xdr:colOff>333375</xdr:colOff>
      <xdr:row>2</xdr:row>
      <xdr:rowOff>66675</xdr:rowOff>
    </xdr:from>
    <xdr:to>
      <xdr:col>35</xdr:col>
      <xdr:colOff>238161</xdr:colOff>
      <xdr:row>7</xdr:row>
      <xdr:rowOff>12765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8161243-400F-4AE0-BB9E-5C5D00E3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67975" y="533400"/>
          <a:ext cx="2038386" cy="9843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" name="Straight Connector 2">
          <a:extLst>
            <a:ext uri="{FF2B5EF4-FFF2-40B4-BE49-F238E27FC236}">
              <a16:creationId xmlns:a16="http://schemas.microsoft.com/office/drawing/2014/main" id="{77A664AD-3CF8-4A4D-B957-E2D9CB5EEFD3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5" name="Straight Connector 2">
          <a:extLst>
            <a:ext uri="{FF2B5EF4-FFF2-40B4-BE49-F238E27FC236}">
              <a16:creationId xmlns:a16="http://schemas.microsoft.com/office/drawing/2014/main" id="{63C99966-7189-481B-85AA-E47B7504F15C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7" name="Straight Connector 2">
          <a:extLst>
            <a:ext uri="{FF2B5EF4-FFF2-40B4-BE49-F238E27FC236}">
              <a16:creationId xmlns:a16="http://schemas.microsoft.com/office/drawing/2014/main" id="{312D79A9-0D07-4D85-973A-8F50B9DE17D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9" name="Straight Connector 2">
          <a:extLst>
            <a:ext uri="{FF2B5EF4-FFF2-40B4-BE49-F238E27FC236}">
              <a16:creationId xmlns:a16="http://schemas.microsoft.com/office/drawing/2014/main" id="{0D771208-AF64-427A-88EE-E4E56B458B2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1" name="Straight Connector 2">
          <a:extLst>
            <a:ext uri="{FF2B5EF4-FFF2-40B4-BE49-F238E27FC236}">
              <a16:creationId xmlns:a16="http://schemas.microsoft.com/office/drawing/2014/main" id="{36C95B11-1116-4B3F-865C-5D7F3E453D77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2" name="Straight Connector 2">
          <a:extLst>
            <a:ext uri="{FF2B5EF4-FFF2-40B4-BE49-F238E27FC236}">
              <a16:creationId xmlns:a16="http://schemas.microsoft.com/office/drawing/2014/main" id="{BA04061E-3FD2-483F-93E2-065242D3BD00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4" name="Straight Connector 2">
          <a:extLst>
            <a:ext uri="{FF2B5EF4-FFF2-40B4-BE49-F238E27FC236}">
              <a16:creationId xmlns:a16="http://schemas.microsoft.com/office/drawing/2014/main" id="{B7234603-DF0D-4B21-A488-4E22FF118AE3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6" name="Straight Connector 2">
          <a:extLst>
            <a:ext uri="{FF2B5EF4-FFF2-40B4-BE49-F238E27FC236}">
              <a16:creationId xmlns:a16="http://schemas.microsoft.com/office/drawing/2014/main" id="{55D86AE2-23B9-4CE7-B065-E71EED8CA571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8" name="Straight Connector 2">
          <a:extLst>
            <a:ext uri="{FF2B5EF4-FFF2-40B4-BE49-F238E27FC236}">
              <a16:creationId xmlns:a16="http://schemas.microsoft.com/office/drawing/2014/main" id="{534B903D-8126-4D27-B063-F368CF301A76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0" name="Straight Connector 2">
          <a:extLst>
            <a:ext uri="{FF2B5EF4-FFF2-40B4-BE49-F238E27FC236}">
              <a16:creationId xmlns:a16="http://schemas.microsoft.com/office/drawing/2014/main" id="{95676FC7-B5D5-4568-B336-CFDDF5EF191E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2" name="Straight Connector 2">
          <a:extLst>
            <a:ext uri="{FF2B5EF4-FFF2-40B4-BE49-F238E27FC236}">
              <a16:creationId xmlns:a16="http://schemas.microsoft.com/office/drawing/2014/main" id="{75DB98DC-57E5-433C-BB33-4B3930CC5C36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4" name="Straight Connector 2">
          <a:extLst>
            <a:ext uri="{FF2B5EF4-FFF2-40B4-BE49-F238E27FC236}">
              <a16:creationId xmlns:a16="http://schemas.microsoft.com/office/drawing/2014/main" id="{0AC7D798-1BA7-41DC-89CA-5BE07C9BBCE4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6" name="Straight Connector 2">
          <a:extLst>
            <a:ext uri="{FF2B5EF4-FFF2-40B4-BE49-F238E27FC236}">
              <a16:creationId xmlns:a16="http://schemas.microsoft.com/office/drawing/2014/main" id="{E3E1E3A0-B566-44C5-ADE0-200EE9256C8A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19" name="Straight Connector 2">
          <a:extLst>
            <a:ext uri="{FF2B5EF4-FFF2-40B4-BE49-F238E27FC236}">
              <a16:creationId xmlns:a16="http://schemas.microsoft.com/office/drawing/2014/main" id="{62E75737-9EFD-4AC4-A9C4-672A22F652E5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7" name="Straight Connector 2">
          <a:extLst>
            <a:ext uri="{FF2B5EF4-FFF2-40B4-BE49-F238E27FC236}">
              <a16:creationId xmlns:a16="http://schemas.microsoft.com/office/drawing/2014/main" id="{D02C610C-6395-4441-9671-EE32144E439E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9" name="Straight Connector 2">
          <a:extLst>
            <a:ext uri="{FF2B5EF4-FFF2-40B4-BE49-F238E27FC236}">
              <a16:creationId xmlns:a16="http://schemas.microsoft.com/office/drawing/2014/main" id="{FCB319DD-2048-4A47-B666-17C21019ABF9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1" name="Straight Connector 2">
          <a:extLst>
            <a:ext uri="{FF2B5EF4-FFF2-40B4-BE49-F238E27FC236}">
              <a16:creationId xmlns:a16="http://schemas.microsoft.com/office/drawing/2014/main" id="{25749272-3A29-4F1E-AB66-8826B97DD0C1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3" name="Straight Connector 2">
          <a:extLst>
            <a:ext uri="{FF2B5EF4-FFF2-40B4-BE49-F238E27FC236}">
              <a16:creationId xmlns:a16="http://schemas.microsoft.com/office/drawing/2014/main" id="{00F63EC4-73B2-43C8-97AE-189729CE4CA2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35" name="Straight Connector 2">
          <a:extLst>
            <a:ext uri="{FF2B5EF4-FFF2-40B4-BE49-F238E27FC236}">
              <a16:creationId xmlns:a16="http://schemas.microsoft.com/office/drawing/2014/main" id="{C8DFE6B9-6AB0-450B-8517-40DD28FA9B18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3" name="Straight Connector 2">
          <a:extLst>
            <a:ext uri="{FF2B5EF4-FFF2-40B4-BE49-F238E27FC236}">
              <a16:creationId xmlns:a16="http://schemas.microsoft.com/office/drawing/2014/main" id="{91B7D0F5-A380-413C-B370-746D190C49C8}"/>
            </a:ext>
          </a:extLst>
        </xdr:cNvPr>
        <xdr:cNvSpPr>
          <a:spLocks noChangeShapeType="1"/>
        </xdr:cNvSpPr>
      </xdr:nvSpPr>
      <xdr:spPr bwMode="auto">
        <a:xfrm>
          <a:off x="132111750" y="259842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9525</xdr:rowOff>
    </xdr:from>
    <xdr:to>
      <xdr:col>38</xdr:col>
      <xdr:colOff>0</xdr:colOff>
      <xdr:row>113</xdr:row>
      <xdr:rowOff>9525</xdr:rowOff>
    </xdr:to>
    <xdr:sp macro="" textlink="">
      <xdr:nvSpPr>
        <xdr:cNvPr id="28" name="Straight Connector 2">
          <a:extLst>
            <a:ext uri="{FF2B5EF4-FFF2-40B4-BE49-F238E27FC236}">
              <a16:creationId xmlns:a16="http://schemas.microsoft.com/office/drawing/2014/main" id="{684BD739-68BB-4FF4-B794-183D8D134390}"/>
            </a:ext>
          </a:extLst>
        </xdr:cNvPr>
        <xdr:cNvSpPr>
          <a:spLocks noChangeShapeType="1"/>
        </xdr:cNvSpPr>
      </xdr:nvSpPr>
      <xdr:spPr bwMode="auto">
        <a:xfrm>
          <a:off x="0" y="25869900"/>
          <a:ext cx="9324975" cy="0"/>
        </a:xfrm>
        <a:prstGeom prst="line">
          <a:avLst/>
        </a:prstGeom>
        <a:noFill/>
        <a:ln w="9525" algn="in">
          <a:solidFill>
            <a:srgbClr val="000000"/>
          </a:solidFill>
          <a:prstDash val="sys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theme="1" tint="0.14999847407452621"/>
  </sheetPr>
  <dimension ref="A1:AJ74"/>
  <sheetViews>
    <sheetView showGridLines="0" showRowColHeaders="0" workbookViewId="0">
      <selection activeCell="L18" sqref="L18"/>
    </sheetView>
  </sheetViews>
  <sheetFormatPr defaultColWidth="9.140625" defaultRowHeight="15" x14ac:dyDescent="0.25"/>
  <cols>
    <col min="1" max="7" width="9.140625" customWidth="1"/>
    <col min="8" max="8" width="12.7109375" customWidth="1"/>
    <col min="9" max="21" width="9.140625" customWidth="1"/>
    <col min="22" max="22" width="35.5703125" customWidth="1"/>
    <col min="23" max="23" width="9.140625" customWidth="1"/>
    <col min="24" max="24" width="12.7109375" customWidth="1"/>
    <col min="25" max="25" width="5.28515625" customWidth="1"/>
    <col min="26" max="26" width="9" customWidth="1"/>
    <col min="27" max="27" width="28.85546875" customWidth="1"/>
    <col min="28" max="28" width="10.28515625" customWidth="1"/>
    <col min="29" max="30" width="9" customWidth="1"/>
    <col min="31" max="31" width="12.7109375" customWidth="1"/>
    <col min="32" max="32" width="9" customWidth="1"/>
    <col min="33" max="33" width="6.28515625" customWidth="1"/>
    <col min="34" max="35" width="7.28515625" customWidth="1"/>
    <col min="36" max="36" width="7" customWidth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36" ht="12" customHeight="1" x14ac:dyDescent="0.25">
      <c r="A2" s="1"/>
      <c r="B2" s="54" t="s">
        <v>0</v>
      </c>
      <c r="C2" s="54"/>
      <c r="D2" s="54"/>
      <c r="E2" s="1"/>
      <c r="F2" s="5" t="s">
        <v>5</v>
      </c>
      <c r="G2" s="1"/>
      <c r="H2" s="6" t="s">
        <v>6</v>
      </c>
      <c r="I2" s="1"/>
      <c r="J2" s="1"/>
      <c r="K2" s="1"/>
      <c r="L2" s="1"/>
      <c r="M2" s="7" t="s">
        <v>9</v>
      </c>
      <c r="N2" s="1"/>
      <c r="O2" s="1"/>
      <c r="P2" s="1"/>
      <c r="Q2" s="1"/>
      <c r="R2" s="1"/>
      <c r="S2" s="1"/>
      <c r="T2" s="1"/>
      <c r="U2" s="1"/>
      <c r="V2" s="1"/>
      <c r="AJ2" t="str">
        <f>IF((COUNT(X:X)+1)&lt;2,"",(COUNT(X:X)+1))</f>
        <v/>
      </c>
    </row>
    <row r="3" spans="1:36" ht="12" customHeight="1" x14ac:dyDescent="0.25">
      <c r="A3" s="1"/>
      <c r="B3" s="54"/>
      <c r="C3" s="54"/>
      <c r="D3" s="54"/>
      <c r="E3" s="1"/>
      <c r="F3" s="7" t="s">
        <v>7</v>
      </c>
      <c r="G3" s="1"/>
      <c r="H3" s="1"/>
      <c r="I3" s="1"/>
      <c r="J3" s="1"/>
      <c r="K3" s="1"/>
      <c r="L3" s="1"/>
      <c r="M3" s="8" t="s">
        <v>10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54"/>
      <c r="C4" s="54"/>
      <c r="D4" s="54"/>
      <c r="E4" s="1"/>
      <c r="F4" s="1" t="s">
        <v>8</v>
      </c>
      <c r="G4" s="1"/>
      <c r="H4" s="1"/>
      <c r="I4" s="1"/>
      <c r="J4" s="1"/>
      <c r="K4" s="1"/>
      <c r="L4" s="1"/>
      <c r="M4" s="9" t="s">
        <v>11</v>
      </c>
      <c r="N4" s="1"/>
      <c r="O4" s="1"/>
      <c r="P4" s="1"/>
      <c r="Q4" s="1"/>
      <c r="R4" s="1"/>
      <c r="S4" s="1"/>
      <c r="T4" s="1" t="s">
        <v>16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42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4" spans="1:36" ht="5.0999999999999996" customHeight="1" x14ac:dyDescent="0.25"/>
    <row r="15" spans="1:36" ht="15.75" customHeight="1" x14ac:dyDescent="0.25"/>
    <row r="16" spans="1:36" ht="5.0999999999999996" customHeight="1" x14ac:dyDescent="0.3">
      <c r="B16" s="3"/>
    </row>
    <row r="17" spans="2:2" ht="5.0999999999999996" customHeight="1" x14ac:dyDescent="0.25"/>
    <row r="18" spans="2:2" ht="5.0999999999999996" customHeight="1" x14ac:dyDescent="0.25"/>
    <row r="19" spans="2:2" ht="26.25" x14ac:dyDescent="0.4">
      <c r="B19" s="2" t="s">
        <v>2</v>
      </c>
    </row>
    <row r="20" spans="2:2" ht="18.75" x14ac:dyDescent="0.3">
      <c r="B20" s="3" t="s">
        <v>32</v>
      </c>
    </row>
    <row r="25" spans="2:2" ht="35.1" customHeight="1" x14ac:dyDescent="0.25"/>
    <row r="26" spans="2:2" ht="24.95" customHeight="1" x14ac:dyDescent="0.25"/>
    <row r="28" spans="2:2" ht="26.25" x14ac:dyDescent="0.4">
      <c r="B28" s="2"/>
    </row>
    <row r="30" spans="2:2" ht="7.5" customHeight="1" x14ac:dyDescent="0.25"/>
    <row r="31" spans="2:2" ht="7.5" customHeight="1" x14ac:dyDescent="0.25"/>
    <row r="32" spans="2:2" ht="9.9499999999999993" customHeight="1" x14ac:dyDescent="0.25"/>
    <row r="33" spans="2:2" ht="26.25" x14ac:dyDescent="0.4">
      <c r="B33" s="2"/>
    </row>
    <row r="34" spans="2:2" ht="2.1" customHeight="1" x14ac:dyDescent="0.3">
      <c r="B34" s="3"/>
    </row>
    <row r="35" spans="2:2" ht="2.1" customHeight="1" x14ac:dyDescent="0.25"/>
    <row r="36" spans="2:2" ht="26.25" x14ac:dyDescent="0.4">
      <c r="B36" s="2" t="s">
        <v>3</v>
      </c>
    </row>
    <row r="37" spans="2:2" ht="18.75" x14ac:dyDescent="0.3">
      <c r="B37" s="3" t="s">
        <v>17</v>
      </c>
    </row>
    <row r="43" spans="2:2" ht="30.75" customHeight="1" x14ac:dyDescent="0.25"/>
    <row r="44" spans="2:2" ht="46.5" customHeight="1" x14ac:dyDescent="0.25"/>
    <row r="46" spans="2:2" ht="0.95" customHeight="1" x14ac:dyDescent="0.25"/>
    <row r="47" spans="2:2" ht="0.95" customHeight="1" x14ac:dyDescent="0.25"/>
    <row r="48" spans="2:2" ht="5.0999999999999996" customHeight="1" x14ac:dyDescent="0.25"/>
    <row r="49" spans="2:2" ht="26.25" x14ac:dyDescent="0.4">
      <c r="B49" s="2" t="s">
        <v>4</v>
      </c>
    </row>
    <row r="50" spans="2:2" ht="18.75" x14ac:dyDescent="0.3">
      <c r="B50" s="3" t="s">
        <v>12</v>
      </c>
    </row>
    <row r="58" spans="2:2" hidden="1" x14ac:dyDescent="0.25"/>
    <row r="59" spans="2:2" hidden="1" x14ac:dyDescent="0.25"/>
    <row r="60" spans="2:2" ht="5.0999999999999996" customHeight="1" x14ac:dyDescent="0.25"/>
    <row r="61" spans="2:2" ht="5.0999999999999996" customHeight="1" x14ac:dyDescent="0.25"/>
    <row r="65" spans="2:2" hidden="1" x14ac:dyDescent="0.25"/>
    <row r="66" spans="2:2" hidden="1" x14ac:dyDescent="0.25"/>
    <row r="67" spans="2:2" hidden="1" x14ac:dyDescent="0.25"/>
    <row r="68" spans="2:2" hidden="1" x14ac:dyDescent="0.25"/>
    <row r="69" spans="2:2" hidden="1" x14ac:dyDescent="0.25"/>
    <row r="70" spans="2:2" hidden="1" x14ac:dyDescent="0.25"/>
    <row r="71" spans="2:2" hidden="1" x14ac:dyDescent="0.25"/>
    <row r="72" spans="2:2" hidden="1" x14ac:dyDescent="0.25"/>
    <row r="73" spans="2:2" hidden="1" x14ac:dyDescent="0.25"/>
    <row r="74" spans="2:2" ht="18.75" x14ac:dyDescent="0.3">
      <c r="B74" s="3" t="s">
        <v>33</v>
      </c>
    </row>
  </sheetData>
  <sheetProtection algorithmName="SHA-512" hashValue="relqDqMmsyeZl3QMQJEfZQ0gTfJYjZaddpDGz749MUAAvCSD+VagZ8QOjvXGzPczPvuR39oVCGEhsglrQX3OuQ==" saltValue="+CSPkTrwyNf2lZYKcJOchw==" spinCount="100000" sheet="1" objects="1" scenarios="1" formatCells="0" insertHyperlink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rgb="FFC00000"/>
  </sheetPr>
  <dimension ref="A1:AQ99999"/>
  <sheetViews>
    <sheetView showGridLines="0" showRowColHeaders="0" tabSelected="1" workbookViewId="0"/>
  </sheetViews>
  <sheetFormatPr defaultRowHeight="15" x14ac:dyDescent="0.25"/>
  <cols>
    <col min="1" max="1" width="5.7109375" customWidth="1"/>
    <col min="2" max="2" width="7.5703125" style="21" customWidth="1"/>
    <col min="3" max="3" width="6" style="16" hidden="1" customWidth="1"/>
    <col min="4" max="4" width="18.85546875" style="16" hidden="1" customWidth="1"/>
    <col min="5" max="5" width="5.28515625" style="16" hidden="1" customWidth="1"/>
    <col min="6" max="6" width="7.140625" hidden="1" customWidth="1"/>
    <col min="7" max="7" width="19.140625" hidden="1" customWidth="1"/>
    <col min="8" max="12" width="9.140625" hidden="1" customWidth="1"/>
    <col min="13" max="13" width="9.5703125" hidden="1" customWidth="1"/>
    <col min="14" max="14" width="7" hidden="1" customWidth="1"/>
    <col min="15" max="15" width="8.28515625" hidden="1" customWidth="1"/>
    <col min="16" max="18" width="7" hidden="1" customWidth="1"/>
    <col min="19" max="19" width="9.140625" hidden="1" customWidth="1"/>
    <col min="20" max="20" width="11.140625" hidden="1" customWidth="1"/>
    <col min="21" max="21" width="9.140625" hidden="1" customWidth="1"/>
    <col min="22" max="22" width="6.5703125" hidden="1" customWidth="1"/>
    <col min="23" max="23" width="9.140625" hidden="1" customWidth="1"/>
    <col min="24" max="24" width="7.140625" hidden="1" customWidth="1"/>
    <col min="25" max="26" width="9.140625" style="16" hidden="1" customWidth="1"/>
    <col min="27" max="27" width="17" customWidth="1"/>
    <col min="28" max="28" width="36.5703125" customWidth="1"/>
    <col min="29" max="29" width="17" style="27" customWidth="1"/>
    <col min="30" max="30" width="22.7109375" style="30" customWidth="1"/>
    <col min="31" max="32" width="22.7109375" customWidth="1"/>
    <col min="33" max="33" width="15.7109375" customWidth="1"/>
    <col min="34" max="35" width="8.140625" customWidth="1"/>
    <col min="36" max="36" width="15.7109375" customWidth="1"/>
    <col min="37" max="38" width="12.7109375" customWidth="1"/>
    <col min="39" max="39" width="11.5703125" customWidth="1"/>
    <col min="41" max="42" width="9.140625" hidden="1" customWidth="1"/>
  </cols>
  <sheetData>
    <row r="1" spans="1:43" ht="21.95" customHeight="1" x14ac:dyDescent="0.25">
      <c r="B1" s="15"/>
      <c r="F1" s="25">
        <f>COUNT(Sheet1!B:B)+1</f>
        <v>1</v>
      </c>
      <c r="G1">
        <f>IF(COUNT(AA:AA)+5&lt;6,6,COUNT(AA:AA)+5)</f>
        <v>6</v>
      </c>
      <c r="I1" t="str">
        <f>"u"&amp;COUNT(AA:AA)+5</f>
        <v>u5</v>
      </c>
      <c r="W1" s="16"/>
      <c r="X1" s="16"/>
      <c r="Z1" s="14"/>
      <c r="AA1" s="45" t="s">
        <v>41</v>
      </c>
      <c r="AB1" s="28"/>
      <c r="AC1" s="14"/>
      <c r="AD1" s="14"/>
      <c r="AE1" s="14"/>
      <c r="AF1" s="14"/>
      <c r="AG1" s="14"/>
      <c r="AH1" s="14"/>
      <c r="AI1" s="14"/>
      <c r="AJ1" s="14"/>
      <c r="AK1" s="14"/>
    </row>
    <row r="2" spans="1:43" ht="15" customHeight="1" x14ac:dyDescent="0.25">
      <c r="B2" s="19"/>
      <c r="F2">
        <f>C6+F3+4</f>
        <v>4</v>
      </c>
      <c r="I2" s="38"/>
      <c r="J2" s="39"/>
      <c r="K2" s="38"/>
      <c r="L2" s="39"/>
      <c r="M2" s="38"/>
      <c r="N2" s="39"/>
      <c r="O2" s="38"/>
      <c r="P2" s="42"/>
      <c r="Q2" s="43"/>
      <c r="R2" s="42"/>
      <c r="S2" s="43"/>
      <c r="T2" s="42"/>
      <c r="AA2" s="10"/>
      <c r="AB2" s="10"/>
      <c r="AC2" s="26"/>
      <c r="AD2" s="29"/>
      <c r="AE2" s="10"/>
      <c r="AF2" s="10"/>
      <c r="AG2" s="10"/>
      <c r="AH2" s="10"/>
      <c r="AI2" s="10"/>
      <c r="AJ2" s="10"/>
      <c r="AK2" s="10"/>
      <c r="AL2" s="10"/>
    </row>
    <row r="3" spans="1:43" ht="15" customHeight="1" x14ac:dyDescent="0.25">
      <c r="B3" s="19"/>
      <c r="F3">
        <f>COUNTIF(Sheet1!A:A,"trades")</f>
        <v>0</v>
      </c>
      <c r="G3" s="25"/>
      <c r="I3" s="38"/>
      <c r="J3" s="38"/>
      <c r="K3" s="38"/>
      <c r="L3" s="39"/>
      <c r="M3" s="39"/>
      <c r="N3" s="39"/>
      <c r="O3" s="39"/>
      <c r="P3" s="42"/>
      <c r="Q3" s="42"/>
      <c r="R3" s="42"/>
      <c r="S3" s="42"/>
      <c r="T3" s="42"/>
      <c r="AA3" s="10"/>
      <c r="AB3" s="10"/>
      <c r="AD3" s="29"/>
      <c r="AE3" s="10"/>
      <c r="AF3" s="10"/>
      <c r="AG3" s="33" t="s">
        <v>43</v>
      </c>
      <c r="AH3" s="33"/>
      <c r="AI3" s="10"/>
      <c r="AJ3" s="10"/>
      <c r="AK3" s="10"/>
      <c r="AL3" s="10"/>
    </row>
    <row r="4" spans="1:43" ht="15" customHeight="1" x14ac:dyDescent="0.25">
      <c r="B4" s="20"/>
      <c r="D4" s="40"/>
      <c r="H4" s="22"/>
      <c r="I4" s="41"/>
      <c r="J4" s="41"/>
      <c r="K4" s="41"/>
      <c r="L4" s="37"/>
      <c r="M4" s="41"/>
      <c r="N4" s="41"/>
      <c r="O4" s="37"/>
      <c r="P4" s="22"/>
      <c r="AA4" s="13"/>
      <c r="AB4" s="11"/>
      <c r="AC4" s="26"/>
      <c r="AD4" s="29"/>
      <c r="AE4" s="12"/>
      <c r="AF4" s="10"/>
      <c r="AG4" s="33" t="s">
        <v>44</v>
      </c>
      <c r="AH4" s="33"/>
      <c r="AI4" s="10"/>
      <c r="AJ4" s="10"/>
      <c r="AK4" s="10"/>
      <c r="AL4" s="10"/>
    </row>
    <row r="5" spans="1:43" ht="21.95" customHeight="1" x14ac:dyDescent="0.25">
      <c r="B5" s="23" t="s">
        <v>15</v>
      </c>
      <c r="C5" t="s">
        <v>13</v>
      </c>
      <c r="D5" t="s">
        <v>34</v>
      </c>
      <c r="E5"/>
      <c r="G5" s="36" t="s">
        <v>22</v>
      </c>
      <c r="H5" t="s">
        <v>37</v>
      </c>
      <c r="I5" t="s">
        <v>38</v>
      </c>
      <c r="J5" t="s">
        <v>35</v>
      </c>
      <c r="K5" t="s">
        <v>38</v>
      </c>
      <c r="L5" t="s">
        <v>36</v>
      </c>
      <c r="M5" s="36" t="s">
        <v>30</v>
      </c>
      <c r="N5" t="s">
        <v>31</v>
      </c>
      <c r="O5" t="s">
        <v>40</v>
      </c>
      <c r="P5" t="s">
        <v>39</v>
      </c>
      <c r="S5" s="25"/>
      <c r="T5" s="25"/>
      <c r="U5" s="25"/>
      <c r="V5" t="s">
        <v>29</v>
      </c>
      <c r="W5" s="25" t="s">
        <v>21</v>
      </c>
      <c r="X5" s="25" t="s">
        <v>20</v>
      </c>
      <c r="Y5" s="31" t="s">
        <v>19</v>
      </c>
      <c r="Z5" s="31" t="s">
        <v>18</v>
      </c>
      <c r="AA5" s="46" t="s">
        <v>23</v>
      </c>
      <c r="AB5" s="46" t="s">
        <v>24</v>
      </c>
      <c r="AC5" s="46" t="s">
        <v>25</v>
      </c>
      <c r="AD5" s="46" t="s">
        <v>26</v>
      </c>
      <c r="AE5" s="46" t="s">
        <v>27</v>
      </c>
      <c r="AF5" s="47" t="s">
        <v>28</v>
      </c>
      <c r="AG5" s="32" t="str">
        <f>LEFT(AG4,LEN(AG4)-4)</f>
        <v>TradeHistory20201007053105</v>
      </c>
      <c r="AH5" s="32"/>
      <c r="AO5" s="17" t="s">
        <v>14</v>
      </c>
      <c r="AP5" t="e">
        <f>VALUE(AO5)</f>
        <v>#VALUE!</v>
      </c>
    </row>
    <row r="6" spans="1:43" x14ac:dyDescent="0.25">
      <c r="A6" s="32"/>
      <c r="B6" s="24">
        <v>1</v>
      </c>
      <c r="C6"/>
      <c r="D6" s="34"/>
      <c r="E6" t="str">
        <f>IF(V6=1,B6,"")</f>
        <v/>
      </c>
      <c r="G6" s="34">
        <f>Sheet1!B2+Sheet1!J2</f>
        <v>0</v>
      </c>
      <c r="L6">
        <f>SUM(Sheet1!K2:Q2)</f>
        <v>0</v>
      </c>
      <c r="M6" s="35">
        <v>1.0000000000000001E-5</v>
      </c>
      <c r="P6">
        <f>Sheet1!F2</f>
        <v>0</v>
      </c>
      <c r="W6">
        <f>Sheet1!G2</f>
        <v>0</v>
      </c>
      <c r="X6" t="str">
        <f>IF(P6=0,"",IF(P6="B","BUY",IF(P6="S","SELL",IF(P6="SS","SHORT","COVER"))))</f>
        <v/>
      </c>
      <c r="Y6">
        <f>Sheet1!I2</f>
        <v>0</v>
      </c>
      <c r="Z6">
        <f>Sheet1!H2</f>
        <v>0</v>
      </c>
      <c r="AA6" s="48" t="str">
        <f>IF(AND(COUNT(G6)=1,G6&lt;&gt;0),G6,"")</f>
        <v/>
      </c>
      <c r="AB6" s="49">
        <f>IFERROR(W6,"")</f>
        <v>0</v>
      </c>
      <c r="AC6" s="50" t="str">
        <f>IFERROR(X6,"")</f>
        <v/>
      </c>
      <c r="AD6" s="51">
        <f>IFERROR(Y6,"")</f>
        <v>0</v>
      </c>
      <c r="AE6" s="52">
        <f>IFERROR(Z6,"")</f>
        <v>0</v>
      </c>
      <c r="AF6" s="53">
        <f>IFERROR(L6,"")</f>
        <v>0</v>
      </c>
      <c r="AH6" s="44"/>
      <c r="AN6" s="22"/>
      <c r="AO6" s="17"/>
    </row>
    <row r="7" spans="1:43" x14ac:dyDescent="0.25">
      <c r="A7" s="32"/>
      <c r="B7" s="24">
        <f>B6+1</f>
        <v>2</v>
      </c>
      <c r="C7"/>
      <c r="D7" s="34"/>
      <c r="E7" t="str">
        <f>IF(V7=1,B7,"")</f>
        <v/>
      </c>
      <c r="G7" s="34">
        <f>Sheet1!B3+Sheet1!J3</f>
        <v>0</v>
      </c>
      <c r="L7">
        <f>SUM(Sheet1!K3:Q3)</f>
        <v>0</v>
      </c>
      <c r="M7" s="35">
        <f>M6+0.00001</f>
        <v>2.0000000000000002E-5</v>
      </c>
      <c r="P7">
        <f>Sheet1!F3</f>
        <v>0</v>
      </c>
      <c r="W7">
        <f>Sheet1!G3</f>
        <v>0</v>
      </c>
      <c r="X7" t="str">
        <f>IF(P7=0,"",IF(P7="B","BUY",IF(P7="S","SELL",IF(P7="SS","SHORT","COVER"))))</f>
        <v/>
      </c>
      <c r="Y7">
        <f>Sheet1!I3</f>
        <v>0</v>
      </c>
      <c r="Z7">
        <f>Sheet1!H3</f>
        <v>0</v>
      </c>
      <c r="AA7" s="48" t="str">
        <f>IF(AND(COUNT(G7)=1,G7&lt;&gt;0),G7,"")</f>
        <v/>
      </c>
      <c r="AB7" s="49">
        <f t="shared" ref="AB7" si="0">IFERROR(W7,"")</f>
        <v>0</v>
      </c>
      <c r="AC7" s="50" t="str">
        <f t="shared" ref="AC7" si="1">IFERROR(X7,"")</f>
        <v/>
      </c>
      <c r="AD7" s="51">
        <f t="shared" ref="AD7" si="2">IFERROR(Y7,"")</f>
        <v>0</v>
      </c>
      <c r="AE7" s="52">
        <f t="shared" ref="AE7" si="3">IFERROR(Z7,"")</f>
        <v>0</v>
      </c>
      <c r="AF7" s="53">
        <f t="shared" ref="AF7" si="4">IFERROR(L7,"")</f>
        <v>0</v>
      </c>
      <c r="AH7" s="44"/>
      <c r="AN7" s="22"/>
      <c r="AQ7" s="18"/>
    </row>
    <row r="8" spans="1:43" x14ac:dyDescent="0.25">
      <c r="B8"/>
      <c r="C8"/>
      <c r="D8"/>
      <c r="E8"/>
      <c r="Y8"/>
      <c r="Z8"/>
      <c r="AC8"/>
      <c r="AD8"/>
    </row>
    <row r="9" spans="1:43" x14ac:dyDescent="0.25">
      <c r="B9"/>
      <c r="C9"/>
      <c r="D9"/>
      <c r="E9"/>
      <c r="Y9"/>
      <c r="Z9"/>
      <c r="AC9"/>
      <c r="AD9"/>
    </row>
    <row r="10" spans="1:43" x14ac:dyDescent="0.25">
      <c r="B10"/>
      <c r="C10"/>
      <c r="D10"/>
      <c r="E10"/>
      <c r="Y10"/>
      <c r="Z10"/>
      <c r="AC10"/>
      <c r="AD10"/>
    </row>
    <row r="11" spans="1:43" x14ac:dyDescent="0.25">
      <c r="B11"/>
      <c r="C11"/>
      <c r="D11"/>
      <c r="E11"/>
      <c r="Y11"/>
      <c r="Z11"/>
      <c r="AC11"/>
      <c r="AD11"/>
    </row>
    <row r="12" spans="1:43" x14ac:dyDescent="0.25">
      <c r="B12"/>
      <c r="C12"/>
      <c r="D12"/>
      <c r="E12"/>
      <c r="Y12"/>
      <c r="Z12"/>
      <c r="AC12"/>
      <c r="AD12"/>
    </row>
    <row r="13" spans="1:43" x14ac:dyDescent="0.25">
      <c r="B13"/>
      <c r="C13"/>
      <c r="D13"/>
      <c r="E13"/>
      <c r="Y13"/>
      <c r="Z13"/>
      <c r="AC13"/>
      <c r="AD13"/>
    </row>
    <row r="14" spans="1:43" x14ac:dyDescent="0.25">
      <c r="B14"/>
      <c r="C14"/>
      <c r="D14"/>
      <c r="E14"/>
      <c r="Y14"/>
      <c r="Z14"/>
      <c r="AC14"/>
      <c r="AD14"/>
    </row>
    <row r="15" spans="1:43" x14ac:dyDescent="0.25">
      <c r="B15"/>
      <c r="C15"/>
      <c r="D15"/>
      <c r="E15"/>
      <c r="Y15"/>
      <c r="Z15"/>
      <c r="AC15"/>
      <c r="AD15"/>
    </row>
    <row r="16" spans="1:43" x14ac:dyDescent="0.25">
      <c r="B16"/>
      <c r="C16"/>
      <c r="D16"/>
      <c r="E16"/>
      <c r="Y16"/>
      <c r="Z16"/>
      <c r="AC16"/>
      <c r="AD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5sQ++s3Ih0C+RF6I7xQpYe4zmTpwERM95dDg0DX/ifgUIuf0r80OaJfuSe2QOMP3TdSfmREH297nmS8jC5EXSg==" saltValue="JUMYQjgow05faRP/fkzBqw==" spinCount="100000" sheet="1" objects="1" scenarios="1" formatCells="0" insertHyperlinks="0"/>
  <conditionalFormatting sqref="AC6:AC7">
    <cfRule type="expression" dxfId="0" priority="1">
      <formula>OR(AC6="SELL",AC6="SHORT")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D563-704B-407A-84D7-93DBCC9821E8}">
  <sheetPr codeName="Sheet1">
    <tabColor theme="1" tint="0.34998626667073579"/>
  </sheetPr>
  <dimension ref="A6"/>
  <sheetViews>
    <sheetView workbookViewId="0">
      <selection activeCell="M12" sqref="M12"/>
    </sheetView>
  </sheetViews>
  <sheetFormatPr defaultRowHeight="15" x14ac:dyDescent="0.25"/>
  <cols>
    <col min="1" max="1" width="10.7109375" customWidth="1"/>
    <col min="2" max="3" width="9.7109375" bestFit="1" customWidth="1"/>
    <col min="4" max="9" width="7.28515625" customWidth="1"/>
    <col min="10" max="10" width="14.5703125" customWidth="1"/>
    <col min="11" max="18" width="7.28515625" customWidth="1"/>
    <col min="19" max="19" width="14.7109375" customWidth="1"/>
    <col min="20" max="22" width="7.28515625" customWidth="1"/>
    <col min="23" max="23" width="9" bestFit="1" customWidth="1"/>
    <col min="24" max="24" width="4" bestFit="1" customWidth="1"/>
    <col min="25" max="25" width="9" bestFit="1" customWidth="1"/>
    <col min="26" max="31" width="5.85546875" customWidth="1"/>
    <col min="32" max="38" width="1" customWidth="1"/>
    <col min="39" max="40" width="5.85546875" customWidth="1"/>
    <col min="41" max="41" width="9.5703125" customWidth="1"/>
    <col min="42" max="42" width="12.7109375" customWidth="1"/>
    <col min="44" max="44" width="6.28515625" customWidth="1"/>
    <col min="45" max="45" width="10" bestFit="1" customWidth="1"/>
    <col min="46" max="46" width="9.7109375" customWidth="1"/>
    <col min="48" max="48" width="7.140625" bestFit="1" customWidth="1"/>
  </cols>
  <sheetData>
    <row r="6" ht="11.25" customHeight="1" x14ac:dyDescent="0.25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CONVERTER</vt:lpstr>
      <vt:lpstr>Sheet1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Interactive brokers Ledger Converter</dc:title>
  <dc:creator>AA Excel Spreadsheets</dc:creator>
  <cp:lastModifiedBy>USER</cp:lastModifiedBy>
  <dcterms:created xsi:type="dcterms:W3CDTF">2016-07-25T05:24:15Z</dcterms:created>
  <dcterms:modified xsi:type="dcterms:W3CDTF">2022-05-13T23:03:23Z</dcterms:modified>
</cp:coreProperties>
</file>